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365"/>
  </bookViews>
  <sheets>
    <sheet name="Rates" sheetId="1" r:id="rId1"/>
    <sheet name="OneTimeTest" sheetId="2" r:id="rId2"/>
  </sheets>
  <calcPr calcId="125725"/>
</workbook>
</file>

<file path=xl/calcChain.xml><?xml version="1.0" encoding="utf-8"?>
<calcChain xmlns="http://schemas.openxmlformats.org/spreadsheetml/2006/main">
  <c r="J11" i="1"/>
  <c r="J9"/>
  <c r="I6"/>
  <c r="L6" s="1"/>
  <c r="I7"/>
  <c r="I8"/>
  <c r="L8" s="1"/>
  <c r="I9"/>
  <c r="L9" s="1"/>
  <c r="I10"/>
  <c r="L10" s="1"/>
  <c r="I11"/>
  <c r="L11" s="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I21"/>
  <c r="L21" s="1"/>
  <c r="I22"/>
  <c r="I23"/>
  <c r="L23" s="1"/>
  <c r="I24"/>
  <c r="L24" s="1"/>
  <c r="I25"/>
  <c r="L25" s="1"/>
  <c r="I26"/>
  <c r="L26" s="1"/>
  <c r="I27"/>
  <c r="I28"/>
  <c r="L28" s="1"/>
  <c r="I29"/>
  <c r="L29" s="1"/>
  <c r="I30"/>
  <c r="L30" s="1"/>
  <c r="I31"/>
  <c r="L31" s="1"/>
  <c r="I32"/>
  <c r="I33"/>
  <c r="L33" s="1"/>
  <c r="I34"/>
  <c r="L34" s="1"/>
  <c r="I35"/>
  <c r="L35" s="1"/>
  <c r="I36"/>
  <c r="L36" s="1"/>
  <c r="I37"/>
  <c r="I38"/>
  <c r="L38" s="1"/>
  <c r="I39"/>
  <c r="L39" s="1"/>
  <c r="I40"/>
  <c r="L40" s="1"/>
  <c r="I41"/>
  <c r="L41" s="1"/>
  <c r="I42"/>
  <c r="I43"/>
  <c r="L43" s="1"/>
  <c r="I44"/>
  <c r="L44" s="1"/>
  <c r="I45"/>
  <c r="L45" s="1"/>
  <c r="I46"/>
  <c r="L46" s="1"/>
  <c r="I5"/>
  <c r="L5" s="1"/>
  <c r="I4"/>
  <c r="L4" s="1"/>
  <c r="I3"/>
  <c r="L3" s="1"/>
  <c r="G14"/>
  <c r="G13"/>
  <c r="G12"/>
  <c r="J6" l="1"/>
  <c r="J4"/>
  <c r="J14"/>
  <c r="J16"/>
  <c r="J19"/>
  <c r="J21"/>
  <c r="J24"/>
  <c r="J26"/>
  <c r="J29"/>
  <c r="J31"/>
  <c r="J34"/>
  <c r="J36"/>
  <c r="J39"/>
  <c r="J41"/>
  <c r="J44"/>
  <c r="J46"/>
  <c r="K6"/>
  <c r="K4"/>
  <c r="K9"/>
  <c r="K11"/>
  <c r="K14"/>
  <c r="K16"/>
  <c r="K19"/>
  <c r="K21"/>
  <c r="K24"/>
  <c r="K26"/>
  <c r="K29"/>
  <c r="K31"/>
  <c r="K34"/>
  <c r="K36"/>
  <c r="K39"/>
  <c r="K41"/>
  <c r="K44"/>
  <c r="K46"/>
  <c r="J3"/>
  <c r="J5"/>
  <c r="J8"/>
  <c r="J10"/>
  <c r="J13"/>
  <c r="J15"/>
  <c r="J18"/>
  <c r="J20"/>
  <c r="J23"/>
  <c r="J25"/>
  <c r="J28"/>
  <c r="J30"/>
  <c r="J33"/>
  <c r="J35"/>
  <c r="J38"/>
  <c r="J40"/>
  <c r="J43"/>
  <c r="J45"/>
  <c r="K3"/>
  <c r="K5"/>
  <c r="K8"/>
  <c r="K10"/>
  <c r="K13"/>
  <c r="K15"/>
  <c r="K18"/>
  <c r="K20"/>
  <c r="K23"/>
  <c r="K25"/>
  <c r="K28"/>
  <c r="K30"/>
  <c r="K33"/>
  <c r="K35"/>
  <c r="K38"/>
  <c r="K40"/>
  <c r="K43"/>
  <c r="K45"/>
</calcChain>
</file>

<file path=xl/sharedStrings.xml><?xml version="1.0" encoding="utf-8"?>
<sst xmlns="http://schemas.openxmlformats.org/spreadsheetml/2006/main" count="169" uniqueCount="40">
  <si>
    <t>Time (min)</t>
  </si>
  <si>
    <t>Treatment</t>
  </si>
  <si>
    <t>Replicate</t>
  </si>
  <si>
    <t>Control</t>
  </si>
  <si>
    <t>Water</t>
  </si>
  <si>
    <t>Water/salt</t>
  </si>
  <si>
    <t>Total Volume (mL)</t>
  </si>
  <si>
    <t>Sodium (mg/mL)</t>
  </si>
  <si>
    <t>Urine Flow Rate (ml/min)</t>
  </si>
  <si>
    <t>Sodium Excretion Rate (mg/min)</t>
  </si>
  <si>
    <t>Nitrites</t>
  </si>
  <si>
    <t>pH</t>
  </si>
  <si>
    <t>Protein/Albumin</t>
  </si>
  <si>
    <t>Glucose</t>
  </si>
  <si>
    <t>Ketones</t>
  </si>
  <si>
    <t>Urobilinogen</t>
  </si>
  <si>
    <t>Bilirubin</t>
  </si>
  <si>
    <t>Blood/hemoglobin</t>
  </si>
  <si>
    <t>Water+salt</t>
  </si>
  <si>
    <t>trace</t>
  </si>
  <si>
    <t>moderate</t>
  </si>
  <si>
    <t>Chloride (mg/mL)</t>
  </si>
  <si>
    <t>9-point clinical evaluation</t>
  </si>
  <si>
    <t>Microscopic evaluation of urine sediment</t>
  </si>
  <si>
    <t>Red blood cells</t>
  </si>
  <si>
    <t>Comments if sediment evaluation is positive</t>
  </si>
  <si>
    <t>White blood cells</t>
  </si>
  <si>
    <t>Epithelial cells</t>
  </si>
  <si>
    <t>Bacterial cells</t>
  </si>
  <si>
    <t>Casts</t>
  </si>
  <si>
    <t>Crystals</t>
  </si>
  <si>
    <t>negative</t>
  </si>
  <si>
    <t>very few</t>
  </si>
  <si>
    <t>positive</t>
  </si>
  <si>
    <t>Total Solute Concentration mOsm/L</t>
  </si>
  <si>
    <t>small</t>
  </si>
  <si>
    <t>Chloride Excretion Rate (mg/min)</t>
  </si>
  <si>
    <t>Total solute excretion rate (mOsm/min)</t>
  </si>
  <si>
    <t>positive*</t>
  </si>
  <si>
    <t>*trace calcium oxalate crystals (2 per field of view at 400X)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</si>
</sst>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4" borderId="0" xfId="0" applyFill="1"/>
    <xf numFmtId="0" fontId="1" fillId="4" borderId="0" xfId="0" applyFont="1" applyFill="1"/>
    <xf numFmtId="0" fontId="2" fillId="5" borderId="0" xfId="0" applyFont="1" applyFill="1"/>
    <xf numFmtId="2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2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46"/>
  <sheetViews>
    <sheetView tabSelected="1" workbookViewId="0">
      <pane ySplit="1" topLeftCell="A2" activePane="bottomLeft" state="frozen"/>
      <selection pane="bottomLeft" activeCell="M27" sqref="M27"/>
    </sheetView>
  </sheetViews>
  <sheetFormatPr defaultRowHeight="15"/>
  <cols>
    <col min="1" max="1" width="13" style="1" customWidth="1"/>
    <col min="2" max="2" width="10.5703125" style="1" customWidth="1"/>
    <col min="3" max="3" width="10.7109375" style="1" customWidth="1"/>
    <col min="4" max="7" width="16.5703125" style="1" customWidth="1"/>
    <col min="8" max="8" width="32.85546875" style="1" customWidth="1"/>
    <col min="9" max="10" width="31.140625" style="6" customWidth="1"/>
    <col min="11" max="11" width="30.7109375" style="6" customWidth="1"/>
    <col min="12" max="12" width="34.42578125" style="10" customWidth="1"/>
    <col min="18" max="18" width="13.42578125" customWidth="1"/>
  </cols>
  <sheetData>
    <row r="1" spans="1:20">
      <c r="A1" s="1" t="s">
        <v>1</v>
      </c>
      <c r="B1" s="1" t="s">
        <v>2</v>
      </c>
      <c r="C1" s="1" t="s">
        <v>0</v>
      </c>
      <c r="D1" s="1" t="s">
        <v>6</v>
      </c>
      <c r="E1" s="1" t="s">
        <v>11</v>
      </c>
      <c r="F1" s="1" t="s">
        <v>21</v>
      </c>
      <c r="G1" s="1" t="s">
        <v>7</v>
      </c>
      <c r="H1" s="1" t="s">
        <v>34</v>
      </c>
      <c r="I1" s="6" t="s">
        <v>8</v>
      </c>
      <c r="J1" s="6" t="s">
        <v>36</v>
      </c>
      <c r="K1" s="6" t="s">
        <v>9</v>
      </c>
      <c r="L1" s="9" t="s">
        <v>37</v>
      </c>
      <c r="M1" s="1"/>
      <c r="N1" s="1"/>
      <c r="O1" s="1"/>
      <c r="P1" s="1"/>
      <c r="Q1" s="1"/>
      <c r="R1" s="1"/>
      <c r="S1" s="1"/>
      <c r="T1" s="1"/>
    </row>
    <row r="2" spans="1:20" ht="17.25" customHeight="1">
      <c r="A2" s="1" t="s">
        <v>3</v>
      </c>
      <c r="B2" s="1">
        <v>1</v>
      </c>
      <c r="C2" s="1">
        <v>0</v>
      </c>
      <c r="D2" s="1">
        <v>24</v>
      </c>
      <c r="E2" s="1">
        <v>7</v>
      </c>
      <c r="F2" s="1">
        <v>6.1</v>
      </c>
      <c r="G2" s="1">
        <v>31.23</v>
      </c>
      <c r="H2" s="1">
        <v>743</v>
      </c>
      <c r="I2" s="7"/>
      <c r="J2" s="7"/>
      <c r="K2" s="7"/>
      <c r="L2" s="7"/>
    </row>
    <row r="3" spans="1:20">
      <c r="A3" s="1" t="s">
        <v>3</v>
      </c>
      <c r="B3" s="1">
        <v>1</v>
      </c>
      <c r="C3" s="1">
        <v>30</v>
      </c>
      <c r="D3" s="1">
        <v>36</v>
      </c>
      <c r="E3" s="1">
        <v>7</v>
      </c>
      <c r="F3" s="1">
        <v>6.1</v>
      </c>
      <c r="G3" s="1">
        <v>31.92</v>
      </c>
      <c r="H3" s="1">
        <v>750</v>
      </c>
      <c r="I3" s="8">
        <f>D3/30</f>
        <v>1.2</v>
      </c>
      <c r="J3" s="8">
        <f>I3*F3</f>
        <v>7.3199999999999994</v>
      </c>
      <c r="K3" s="8">
        <f>I3*G2</f>
        <v>37.475999999999999</v>
      </c>
      <c r="L3" s="10">
        <f>(I3*H3)/1000</f>
        <v>0.9</v>
      </c>
    </row>
    <row r="4" spans="1:20">
      <c r="A4" s="1" t="s">
        <v>3</v>
      </c>
      <c r="B4" s="1">
        <v>1</v>
      </c>
      <c r="C4" s="1">
        <v>60</v>
      </c>
      <c r="D4" s="1">
        <v>12</v>
      </c>
      <c r="E4" s="1">
        <v>7</v>
      </c>
      <c r="F4" s="1">
        <v>5.49</v>
      </c>
      <c r="G4" s="1">
        <v>29.83</v>
      </c>
      <c r="H4" s="1">
        <v>768.5</v>
      </c>
      <c r="I4" s="8">
        <f>D4/30</f>
        <v>0.4</v>
      </c>
      <c r="J4" s="8">
        <f t="shared" ref="J4:J6" si="0">I4*F4</f>
        <v>2.1960000000000002</v>
      </c>
      <c r="K4" s="8">
        <f t="shared" ref="K4:K6" si="1">I4*G3</f>
        <v>12.768000000000001</v>
      </c>
      <c r="L4" s="10">
        <f t="shared" ref="L4:L6" si="2">(I4*H4)/1000</f>
        <v>0.30740000000000001</v>
      </c>
    </row>
    <row r="5" spans="1:20">
      <c r="A5" s="1" t="s">
        <v>3</v>
      </c>
      <c r="B5" s="1">
        <v>1</v>
      </c>
      <c r="C5" s="1">
        <v>90</v>
      </c>
      <c r="D5" s="1">
        <v>12</v>
      </c>
      <c r="E5" s="1">
        <v>7</v>
      </c>
      <c r="F5" s="1">
        <v>5.8</v>
      </c>
      <c r="G5" s="1">
        <v>38.049999999999997</v>
      </c>
      <c r="H5" s="1">
        <v>805</v>
      </c>
      <c r="I5" s="8">
        <f>D5/30</f>
        <v>0.4</v>
      </c>
      <c r="J5" s="8">
        <f t="shared" si="0"/>
        <v>2.3199999999999998</v>
      </c>
      <c r="K5" s="8">
        <f t="shared" si="1"/>
        <v>11.932</v>
      </c>
      <c r="L5" s="10">
        <f t="shared" si="2"/>
        <v>0.32200000000000001</v>
      </c>
    </row>
    <row r="6" spans="1:20">
      <c r="A6" s="1" t="s">
        <v>3</v>
      </c>
      <c r="B6" s="1">
        <v>1</v>
      </c>
      <c r="C6" s="1">
        <v>120</v>
      </c>
      <c r="D6" s="1">
        <v>11</v>
      </c>
      <c r="E6" s="1">
        <v>7</v>
      </c>
      <c r="F6" s="1">
        <v>7.32</v>
      </c>
      <c r="G6" s="1">
        <v>42.71</v>
      </c>
      <c r="H6" s="1">
        <v>826</v>
      </c>
      <c r="I6" s="8">
        <f t="shared" ref="I6:I46" si="3">D6/30</f>
        <v>0.36666666666666664</v>
      </c>
      <c r="J6" s="8">
        <f t="shared" si="0"/>
        <v>2.6839999999999997</v>
      </c>
      <c r="K6" s="8">
        <f t="shared" si="1"/>
        <v>13.951666666666664</v>
      </c>
      <c r="L6" s="10">
        <f t="shared" si="2"/>
        <v>0.30286666666666662</v>
      </c>
    </row>
    <row r="7" spans="1:20">
      <c r="A7" s="1" t="s">
        <v>3</v>
      </c>
      <c r="B7" s="1">
        <v>2</v>
      </c>
      <c r="C7" s="1">
        <v>0</v>
      </c>
      <c r="D7" s="1">
        <v>152</v>
      </c>
      <c r="E7" s="1">
        <v>7</v>
      </c>
      <c r="F7" s="1">
        <v>10.37</v>
      </c>
      <c r="G7" s="1">
        <v>52.72</v>
      </c>
      <c r="H7" s="1">
        <v>807</v>
      </c>
      <c r="I7" s="7">
        <f t="shared" si="3"/>
        <v>5.0666666666666664</v>
      </c>
      <c r="J7" s="7"/>
      <c r="K7" s="7"/>
      <c r="L7" s="7"/>
      <c r="O7" s="2"/>
    </row>
    <row r="8" spans="1:20" ht="15.75" customHeight="1">
      <c r="A8" s="1" t="s">
        <v>3</v>
      </c>
      <c r="B8" s="1">
        <v>2</v>
      </c>
      <c r="C8" s="1">
        <v>30</v>
      </c>
      <c r="D8" s="1">
        <v>27.5</v>
      </c>
      <c r="E8" s="1">
        <v>7</v>
      </c>
      <c r="F8" s="1">
        <v>7.93</v>
      </c>
      <c r="G8" s="1">
        <v>55.13</v>
      </c>
      <c r="H8" s="1">
        <v>862</v>
      </c>
      <c r="I8" s="8">
        <f t="shared" si="3"/>
        <v>0.91666666666666663</v>
      </c>
      <c r="J8" s="8">
        <f>I8*F8</f>
        <v>7.2691666666666661</v>
      </c>
      <c r="K8" s="8">
        <f>I8*G7</f>
        <v>48.326666666666661</v>
      </c>
      <c r="L8" s="10">
        <f>(I8*H8)/1000</f>
        <v>0.79016666666666668</v>
      </c>
    </row>
    <row r="9" spans="1:20">
      <c r="A9" s="1" t="s">
        <v>3</v>
      </c>
      <c r="B9" s="1">
        <v>2</v>
      </c>
      <c r="C9" s="1">
        <v>60</v>
      </c>
      <c r="D9" s="1">
        <v>19</v>
      </c>
      <c r="E9" s="1">
        <v>7</v>
      </c>
      <c r="F9" s="1">
        <v>8.5399999999999991</v>
      </c>
      <c r="G9" s="1">
        <v>51.75</v>
      </c>
      <c r="H9" s="1">
        <v>823</v>
      </c>
      <c r="I9" s="8">
        <f t="shared" si="3"/>
        <v>0.6333333333333333</v>
      </c>
      <c r="J9" s="8">
        <f t="shared" ref="J9:J11" si="4">I9*F9</f>
        <v>5.4086666666666661</v>
      </c>
      <c r="K9" s="8">
        <f t="shared" ref="K9:K11" si="5">I9*G8</f>
        <v>34.915666666666667</v>
      </c>
      <c r="L9" s="10">
        <f t="shared" ref="L9:L11" si="6">(I9*H9)/1000</f>
        <v>0.52123333333333333</v>
      </c>
    </row>
    <row r="10" spans="1:20">
      <c r="A10" s="1" t="s">
        <v>3</v>
      </c>
      <c r="B10" s="1">
        <v>2</v>
      </c>
      <c r="C10" s="1">
        <v>90</v>
      </c>
      <c r="D10" s="1">
        <v>25</v>
      </c>
      <c r="E10" s="1">
        <v>7</v>
      </c>
      <c r="F10" s="1">
        <v>17.079999999999998</v>
      </c>
      <c r="G10" s="1">
        <v>45.03</v>
      </c>
      <c r="H10" s="1">
        <v>874</v>
      </c>
      <c r="I10" s="8">
        <f t="shared" si="3"/>
        <v>0.83333333333333337</v>
      </c>
      <c r="J10" s="8">
        <f t="shared" si="4"/>
        <v>14.233333333333333</v>
      </c>
      <c r="K10" s="8">
        <f t="shared" si="5"/>
        <v>43.125</v>
      </c>
      <c r="L10" s="10">
        <f t="shared" si="6"/>
        <v>0.72833333333333339</v>
      </c>
    </row>
    <row r="11" spans="1:20">
      <c r="A11" s="1" t="s">
        <v>3</v>
      </c>
      <c r="B11" s="1">
        <v>2</v>
      </c>
      <c r="C11" s="1">
        <v>120</v>
      </c>
      <c r="D11" s="1">
        <v>24</v>
      </c>
      <c r="E11" s="1">
        <v>7</v>
      </c>
      <c r="F11" s="1">
        <v>7.93</v>
      </c>
      <c r="G11" s="1">
        <v>47.84</v>
      </c>
      <c r="H11" s="1">
        <v>833.5</v>
      </c>
      <c r="I11" s="8">
        <f t="shared" si="3"/>
        <v>0.8</v>
      </c>
      <c r="J11" s="8">
        <f t="shared" si="4"/>
        <v>6.3440000000000003</v>
      </c>
      <c r="K11" s="8">
        <f t="shared" si="5"/>
        <v>36.024000000000001</v>
      </c>
      <c r="L11" s="10">
        <f t="shared" si="6"/>
        <v>0.66680000000000006</v>
      </c>
    </row>
    <row r="12" spans="1:20">
      <c r="A12" s="1" t="s">
        <v>3</v>
      </c>
      <c r="B12" s="1">
        <v>3</v>
      </c>
      <c r="C12" s="1">
        <v>0</v>
      </c>
      <c r="D12" s="1">
        <v>26</v>
      </c>
      <c r="E12" s="1">
        <v>6</v>
      </c>
      <c r="F12" s="1">
        <v>20.13</v>
      </c>
      <c r="G12" s="1">
        <f>2107/1000*23</f>
        <v>48.461000000000006</v>
      </c>
      <c r="H12" s="1">
        <v>938</v>
      </c>
      <c r="I12" s="7">
        <f t="shared" si="3"/>
        <v>0.8666666666666667</v>
      </c>
      <c r="J12" s="7"/>
      <c r="K12" s="7"/>
      <c r="L12" s="7"/>
    </row>
    <row r="13" spans="1:20">
      <c r="A13" s="1" t="s">
        <v>3</v>
      </c>
      <c r="B13" s="1">
        <v>3</v>
      </c>
      <c r="C13" s="1">
        <v>30</v>
      </c>
      <c r="D13" s="1">
        <v>9.5</v>
      </c>
      <c r="E13" s="1">
        <v>6</v>
      </c>
      <c r="F13" s="1">
        <v>11.29</v>
      </c>
      <c r="G13" s="1">
        <f>1467/1000*23</f>
        <v>33.741</v>
      </c>
      <c r="H13" s="1">
        <v>1006</v>
      </c>
      <c r="I13" s="8">
        <f t="shared" si="3"/>
        <v>0.31666666666666665</v>
      </c>
      <c r="J13" s="8">
        <f>I13*F13</f>
        <v>3.5751666666666662</v>
      </c>
      <c r="K13" s="8">
        <f>I13*G12</f>
        <v>15.345983333333335</v>
      </c>
      <c r="L13" s="10">
        <f>(I13*H13)/1000</f>
        <v>0.31856666666666666</v>
      </c>
    </row>
    <row r="14" spans="1:20">
      <c r="A14" s="1" t="s">
        <v>3</v>
      </c>
      <c r="B14" s="1">
        <v>3</v>
      </c>
      <c r="C14" s="1">
        <v>60</v>
      </c>
      <c r="D14" s="1">
        <v>11</v>
      </c>
      <c r="E14" s="1">
        <v>6</v>
      </c>
      <c r="F14" s="1">
        <v>10.98</v>
      </c>
      <c r="G14" s="1">
        <f>1351/1000*23</f>
        <v>31.073</v>
      </c>
      <c r="H14" s="1">
        <v>1031</v>
      </c>
      <c r="I14" s="8">
        <f t="shared" si="3"/>
        <v>0.36666666666666664</v>
      </c>
      <c r="J14" s="8">
        <f t="shared" ref="J14:J16" si="7">I14*F14</f>
        <v>4.0259999999999998</v>
      </c>
      <c r="K14" s="8">
        <f t="shared" ref="K14:K16" si="8">I14*G13</f>
        <v>12.371699999999999</v>
      </c>
      <c r="L14" s="10">
        <f t="shared" ref="L14:L16" si="9">(I14*H14)/1000</f>
        <v>0.37803333333333328</v>
      </c>
    </row>
    <row r="15" spans="1:20">
      <c r="A15" s="1" t="s">
        <v>3</v>
      </c>
      <c r="B15" s="1">
        <v>3</v>
      </c>
      <c r="C15" s="1">
        <v>90</v>
      </c>
      <c r="D15" s="1">
        <v>12</v>
      </c>
      <c r="E15" s="1">
        <v>5</v>
      </c>
      <c r="F15" s="1">
        <v>10.68</v>
      </c>
      <c r="G15" s="1">
        <v>31.37</v>
      </c>
      <c r="H15" s="1">
        <v>1098</v>
      </c>
      <c r="I15" s="8">
        <f t="shared" si="3"/>
        <v>0.4</v>
      </c>
      <c r="J15" s="8">
        <f t="shared" si="7"/>
        <v>4.2720000000000002</v>
      </c>
      <c r="K15" s="8">
        <f t="shared" si="8"/>
        <v>12.429200000000002</v>
      </c>
      <c r="L15" s="10">
        <f t="shared" si="9"/>
        <v>0.43920000000000003</v>
      </c>
    </row>
    <row r="16" spans="1:20">
      <c r="A16" s="1" t="s">
        <v>3</v>
      </c>
      <c r="B16" s="1">
        <v>3</v>
      </c>
      <c r="C16" s="1">
        <v>120</v>
      </c>
      <c r="D16" s="1">
        <v>12</v>
      </c>
      <c r="E16" s="1">
        <v>5</v>
      </c>
      <c r="F16" s="1">
        <v>14.03</v>
      </c>
      <c r="G16" s="1">
        <v>39.79</v>
      </c>
      <c r="H16" s="1">
        <v>1007</v>
      </c>
      <c r="I16" s="8">
        <f t="shared" si="3"/>
        <v>0.4</v>
      </c>
      <c r="J16" s="8">
        <f t="shared" si="7"/>
        <v>5.6120000000000001</v>
      </c>
      <c r="K16" s="8">
        <f t="shared" si="8"/>
        <v>12.548000000000002</v>
      </c>
      <c r="L16" s="10">
        <f t="shared" si="9"/>
        <v>0.40279999999999999</v>
      </c>
    </row>
    <row r="17" spans="1:12">
      <c r="A17" s="1" t="s">
        <v>4</v>
      </c>
      <c r="B17" s="1">
        <v>1</v>
      </c>
      <c r="C17" s="1">
        <v>0</v>
      </c>
      <c r="D17" s="1">
        <v>114</v>
      </c>
      <c r="E17" s="1">
        <v>7</v>
      </c>
      <c r="F17" s="1">
        <v>9.15</v>
      </c>
      <c r="G17" s="1">
        <v>59.8</v>
      </c>
      <c r="H17" s="1">
        <v>614</v>
      </c>
      <c r="I17" s="7">
        <f t="shared" si="3"/>
        <v>3.8</v>
      </c>
      <c r="J17" s="7"/>
      <c r="K17" s="7"/>
      <c r="L17" s="7"/>
    </row>
    <row r="18" spans="1:12">
      <c r="A18" s="1" t="s">
        <v>4</v>
      </c>
      <c r="B18" s="1">
        <v>1</v>
      </c>
      <c r="C18" s="1">
        <v>30</v>
      </c>
      <c r="D18" s="1">
        <v>113</v>
      </c>
      <c r="E18" s="1">
        <v>6.5</v>
      </c>
      <c r="F18" s="1">
        <v>5.49</v>
      </c>
      <c r="G18" s="1">
        <v>37.26</v>
      </c>
      <c r="H18" s="1">
        <v>342.5</v>
      </c>
      <c r="I18" s="8">
        <f t="shared" si="3"/>
        <v>3.7666666666666666</v>
      </c>
      <c r="J18" s="8">
        <f>I18*F18</f>
        <v>20.679000000000002</v>
      </c>
      <c r="K18" s="8">
        <f>I18*G17</f>
        <v>225.24666666666664</v>
      </c>
      <c r="L18" s="10">
        <f>(I18*H18)/1000</f>
        <v>1.2900833333333332</v>
      </c>
    </row>
    <row r="19" spans="1:12">
      <c r="A19" s="1" t="s">
        <v>4</v>
      </c>
      <c r="B19" s="1">
        <v>1</v>
      </c>
      <c r="C19" s="1">
        <v>60</v>
      </c>
      <c r="D19" s="1">
        <v>100</v>
      </c>
      <c r="E19" s="1">
        <v>6</v>
      </c>
      <c r="F19" s="1">
        <v>2.44</v>
      </c>
      <c r="G19" s="1">
        <v>24.38</v>
      </c>
      <c r="H19" s="1">
        <v>192</v>
      </c>
      <c r="I19" s="8">
        <f t="shared" si="3"/>
        <v>3.3333333333333335</v>
      </c>
      <c r="J19" s="8">
        <f t="shared" ref="J19:J21" si="10">I19*F19</f>
        <v>8.1333333333333329</v>
      </c>
      <c r="K19" s="8">
        <f t="shared" ref="K19:K21" si="11">I19*G18</f>
        <v>124.2</v>
      </c>
      <c r="L19" s="10">
        <f t="shared" ref="L19:L21" si="12">(I19*H19)/1000</f>
        <v>0.64</v>
      </c>
    </row>
    <row r="20" spans="1:12">
      <c r="A20" s="1" t="s">
        <v>4</v>
      </c>
      <c r="B20" s="1">
        <v>1</v>
      </c>
      <c r="C20" s="1">
        <v>90</v>
      </c>
      <c r="D20" s="1">
        <v>52</v>
      </c>
      <c r="E20" s="1">
        <v>6</v>
      </c>
      <c r="F20" s="1">
        <v>2.14</v>
      </c>
      <c r="G20" s="1">
        <v>18.032</v>
      </c>
      <c r="H20" s="1">
        <v>148.5</v>
      </c>
      <c r="I20" s="8">
        <f t="shared" si="3"/>
        <v>1.7333333333333334</v>
      </c>
      <c r="J20" s="8">
        <f t="shared" si="10"/>
        <v>3.7093333333333338</v>
      </c>
      <c r="K20" s="8">
        <f t="shared" si="11"/>
        <v>42.258666666666663</v>
      </c>
      <c r="L20" s="10">
        <f t="shared" si="12"/>
        <v>0.25740000000000002</v>
      </c>
    </row>
    <row r="21" spans="1:12">
      <c r="A21" s="1" t="s">
        <v>4</v>
      </c>
      <c r="B21" s="1">
        <v>1</v>
      </c>
      <c r="C21" s="1">
        <v>120</v>
      </c>
      <c r="D21" s="1">
        <v>75</v>
      </c>
      <c r="E21" s="1">
        <v>6</v>
      </c>
      <c r="F21" s="1">
        <v>1.83</v>
      </c>
      <c r="G21" s="1">
        <v>16.95</v>
      </c>
      <c r="H21" s="1">
        <v>142</v>
      </c>
      <c r="I21" s="8">
        <f t="shared" si="3"/>
        <v>2.5</v>
      </c>
      <c r="J21" s="8">
        <f t="shared" si="10"/>
        <v>4.5750000000000002</v>
      </c>
      <c r="K21" s="8">
        <f t="shared" si="11"/>
        <v>45.08</v>
      </c>
      <c r="L21" s="10">
        <f t="shared" si="12"/>
        <v>0.35499999999999998</v>
      </c>
    </row>
    <row r="22" spans="1:12">
      <c r="A22" s="1" t="s">
        <v>4</v>
      </c>
      <c r="B22" s="1">
        <v>2</v>
      </c>
      <c r="C22" s="1">
        <v>0</v>
      </c>
      <c r="D22" s="1">
        <v>50</v>
      </c>
      <c r="E22" s="1">
        <v>5</v>
      </c>
      <c r="F22" s="1">
        <v>45.75</v>
      </c>
      <c r="G22" s="1">
        <v>71.900000000000006</v>
      </c>
      <c r="H22" s="1">
        <v>1042</v>
      </c>
      <c r="I22" s="7">
        <f t="shared" si="3"/>
        <v>1.6666666666666667</v>
      </c>
      <c r="J22" s="7"/>
      <c r="K22" s="7"/>
      <c r="L22" s="7"/>
    </row>
    <row r="23" spans="1:12">
      <c r="A23" s="1" t="s">
        <v>4</v>
      </c>
      <c r="B23" s="1">
        <v>2</v>
      </c>
      <c r="C23" s="1">
        <v>30</v>
      </c>
      <c r="D23" s="1">
        <v>20</v>
      </c>
      <c r="E23" s="1">
        <v>6</v>
      </c>
      <c r="F23" s="1">
        <v>18.91</v>
      </c>
      <c r="G23" s="1">
        <v>59.34</v>
      </c>
      <c r="H23" s="1">
        <v>1029.5</v>
      </c>
      <c r="I23" s="8">
        <f t="shared" si="3"/>
        <v>0.66666666666666663</v>
      </c>
      <c r="J23" s="8">
        <f>I23*F23</f>
        <v>12.606666666666666</v>
      </c>
      <c r="K23" s="8">
        <f>I23*G22</f>
        <v>47.933333333333337</v>
      </c>
      <c r="L23" s="10">
        <f>(I23*H23)/1000</f>
        <v>0.68633333333333324</v>
      </c>
    </row>
    <row r="24" spans="1:12">
      <c r="A24" s="1" t="s">
        <v>4</v>
      </c>
      <c r="B24" s="1">
        <v>2</v>
      </c>
      <c r="C24" s="1">
        <v>60</v>
      </c>
      <c r="D24" s="1">
        <v>40</v>
      </c>
      <c r="E24" s="1">
        <v>6</v>
      </c>
      <c r="F24" s="1">
        <v>8.5399999999999991</v>
      </c>
      <c r="G24" s="1">
        <v>40.94</v>
      </c>
      <c r="H24" s="1">
        <v>610</v>
      </c>
      <c r="I24" s="8">
        <f t="shared" si="3"/>
        <v>1.3333333333333333</v>
      </c>
      <c r="J24" s="8">
        <f t="shared" ref="J24:J26" si="13">I24*F24</f>
        <v>11.386666666666665</v>
      </c>
      <c r="K24" s="8">
        <f t="shared" ref="K24:K26" si="14">I24*G23</f>
        <v>79.12</v>
      </c>
      <c r="L24" s="10">
        <f t="shared" ref="L24:L26" si="15">(I24*H24)/1000</f>
        <v>0.81333333333333324</v>
      </c>
    </row>
    <row r="25" spans="1:12">
      <c r="A25" s="1" t="s">
        <v>4</v>
      </c>
      <c r="B25" s="1">
        <v>2</v>
      </c>
      <c r="C25" s="1">
        <v>90</v>
      </c>
      <c r="D25" s="1">
        <v>125</v>
      </c>
      <c r="E25" s="1">
        <v>6</v>
      </c>
      <c r="F25" s="1">
        <v>3.05</v>
      </c>
      <c r="G25" s="1">
        <v>15.042</v>
      </c>
      <c r="H25" s="1">
        <v>162</v>
      </c>
      <c r="I25" s="8">
        <f t="shared" si="3"/>
        <v>4.166666666666667</v>
      </c>
      <c r="J25" s="8">
        <f t="shared" si="13"/>
        <v>12.708333333333334</v>
      </c>
      <c r="K25" s="8">
        <f t="shared" si="14"/>
        <v>170.58333333333334</v>
      </c>
      <c r="L25" s="10">
        <f t="shared" si="15"/>
        <v>0.67500000000000004</v>
      </c>
    </row>
    <row r="26" spans="1:12">
      <c r="A26" s="1" t="s">
        <v>4</v>
      </c>
      <c r="B26" s="1">
        <v>2</v>
      </c>
      <c r="C26" s="1">
        <v>120</v>
      </c>
      <c r="D26" s="1">
        <v>120</v>
      </c>
      <c r="E26" s="1">
        <v>6</v>
      </c>
      <c r="F26" s="1">
        <v>1.53</v>
      </c>
      <c r="G26" s="1">
        <v>17.71</v>
      </c>
      <c r="H26" s="1">
        <v>140.5</v>
      </c>
      <c r="I26" s="8">
        <f t="shared" si="3"/>
        <v>4</v>
      </c>
      <c r="J26" s="8">
        <f t="shared" si="13"/>
        <v>6.12</v>
      </c>
      <c r="K26" s="8">
        <f t="shared" si="14"/>
        <v>60.167999999999999</v>
      </c>
      <c r="L26" s="10">
        <f t="shared" si="15"/>
        <v>0.56200000000000006</v>
      </c>
    </row>
    <row r="27" spans="1:12">
      <c r="A27" s="1" t="s">
        <v>4</v>
      </c>
      <c r="B27" s="1">
        <v>3</v>
      </c>
      <c r="C27" s="1">
        <v>0</v>
      </c>
      <c r="D27" s="1">
        <v>10.5</v>
      </c>
      <c r="E27" s="1">
        <v>6</v>
      </c>
      <c r="F27" s="1">
        <v>12.2</v>
      </c>
      <c r="G27" s="1">
        <v>27.6</v>
      </c>
      <c r="H27" s="1">
        <v>1005</v>
      </c>
      <c r="I27" s="7">
        <f t="shared" si="3"/>
        <v>0.35</v>
      </c>
      <c r="J27" s="7"/>
      <c r="K27" s="7"/>
      <c r="L27" s="7"/>
    </row>
    <row r="28" spans="1:12">
      <c r="A28" s="1" t="s">
        <v>4</v>
      </c>
      <c r="B28" s="1">
        <v>3</v>
      </c>
      <c r="C28" s="1">
        <v>30</v>
      </c>
      <c r="D28" s="1">
        <v>12.5</v>
      </c>
      <c r="E28" s="1">
        <v>6</v>
      </c>
      <c r="F28" s="1">
        <v>4.88</v>
      </c>
      <c r="G28" s="1">
        <v>11.17</v>
      </c>
      <c r="H28" s="1">
        <v>948</v>
      </c>
      <c r="I28" s="8">
        <f t="shared" si="3"/>
        <v>0.41666666666666669</v>
      </c>
      <c r="J28" s="8">
        <f>I28*F28</f>
        <v>2.0333333333333332</v>
      </c>
      <c r="K28" s="8">
        <f>I28*G27</f>
        <v>11.500000000000002</v>
      </c>
      <c r="L28" s="10">
        <f>(I28*H28)/1000</f>
        <v>0.39500000000000002</v>
      </c>
    </row>
    <row r="29" spans="1:12">
      <c r="A29" s="1" t="s">
        <v>4</v>
      </c>
      <c r="B29" s="1">
        <v>3</v>
      </c>
      <c r="C29" s="1">
        <v>60</v>
      </c>
      <c r="D29" s="1">
        <v>19</v>
      </c>
      <c r="E29" s="1">
        <v>6</v>
      </c>
      <c r="F29" s="1">
        <v>3.05</v>
      </c>
      <c r="G29" s="1">
        <v>6.67</v>
      </c>
      <c r="H29" s="1">
        <v>480.5</v>
      </c>
      <c r="I29" s="8">
        <f t="shared" si="3"/>
        <v>0.6333333333333333</v>
      </c>
      <c r="J29" s="8">
        <f t="shared" ref="J29:J31" si="16">I29*F29</f>
        <v>1.9316666666666664</v>
      </c>
      <c r="K29" s="8">
        <f t="shared" ref="K29:K31" si="17">I29*G28</f>
        <v>7.0743333333333327</v>
      </c>
      <c r="L29" s="10">
        <f t="shared" ref="L29:L31" si="18">(I29*H29)/1000</f>
        <v>0.30431666666666668</v>
      </c>
    </row>
    <row r="30" spans="1:12">
      <c r="A30" s="1" t="s">
        <v>4</v>
      </c>
      <c r="B30" s="1">
        <v>3</v>
      </c>
      <c r="C30" s="1">
        <v>90</v>
      </c>
      <c r="D30" s="1">
        <v>154</v>
      </c>
      <c r="E30" s="1">
        <v>6</v>
      </c>
      <c r="F30" s="1">
        <v>0.92</v>
      </c>
      <c r="G30" s="1">
        <v>2.5299999999999998</v>
      </c>
      <c r="H30" s="1">
        <v>87.5</v>
      </c>
      <c r="I30" s="8">
        <f t="shared" si="3"/>
        <v>5.1333333333333337</v>
      </c>
      <c r="J30" s="8">
        <f t="shared" si="16"/>
        <v>4.722666666666667</v>
      </c>
      <c r="K30" s="8">
        <f t="shared" si="17"/>
        <v>34.239333333333335</v>
      </c>
      <c r="L30" s="10">
        <f t="shared" si="18"/>
        <v>0.44916666666666666</v>
      </c>
    </row>
    <row r="31" spans="1:12">
      <c r="A31" s="1" t="s">
        <v>4</v>
      </c>
      <c r="B31" s="1">
        <v>3</v>
      </c>
      <c r="C31" s="1">
        <v>120</v>
      </c>
      <c r="D31" s="1">
        <v>182</v>
      </c>
      <c r="E31" s="1">
        <v>6</v>
      </c>
      <c r="F31" s="1">
        <v>0.61</v>
      </c>
      <c r="G31" s="1">
        <v>3.68</v>
      </c>
      <c r="H31" s="1">
        <v>72.5</v>
      </c>
      <c r="I31" s="8">
        <f t="shared" si="3"/>
        <v>6.0666666666666664</v>
      </c>
      <c r="J31" s="8">
        <f t="shared" si="16"/>
        <v>3.7006666666666663</v>
      </c>
      <c r="K31" s="8">
        <f t="shared" si="17"/>
        <v>15.348666666666665</v>
      </c>
      <c r="L31" s="10">
        <f t="shared" si="18"/>
        <v>0.4398333333333333</v>
      </c>
    </row>
    <row r="32" spans="1:12">
      <c r="A32" s="1" t="s">
        <v>5</v>
      </c>
      <c r="B32" s="1">
        <v>1</v>
      </c>
      <c r="C32" s="1">
        <v>0</v>
      </c>
      <c r="D32" s="1">
        <v>98</v>
      </c>
      <c r="E32" s="1">
        <v>8</v>
      </c>
      <c r="F32" s="1">
        <v>11.59</v>
      </c>
      <c r="G32" s="1">
        <v>51.87</v>
      </c>
      <c r="H32" s="1">
        <v>843</v>
      </c>
      <c r="I32" s="7">
        <f t="shared" si="3"/>
        <v>3.2666666666666666</v>
      </c>
      <c r="J32" s="7"/>
      <c r="K32" s="7"/>
      <c r="L32" s="7"/>
    </row>
    <row r="33" spans="1:12">
      <c r="A33" s="1" t="s">
        <v>5</v>
      </c>
      <c r="B33" s="1">
        <v>1</v>
      </c>
      <c r="C33" s="1">
        <v>30</v>
      </c>
      <c r="D33" s="1">
        <v>10.1</v>
      </c>
      <c r="E33" s="1">
        <v>8</v>
      </c>
      <c r="F33" s="1">
        <v>9.4600000000000009</v>
      </c>
      <c r="G33" s="1">
        <v>44.46</v>
      </c>
      <c r="H33" s="1">
        <v>851</v>
      </c>
      <c r="I33" s="8">
        <f t="shared" si="3"/>
        <v>0.33666666666666667</v>
      </c>
      <c r="J33" s="8">
        <f>I33*F33</f>
        <v>3.1848666666666672</v>
      </c>
      <c r="K33" s="8">
        <f>I33*G32</f>
        <v>17.462899999999998</v>
      </c>
      <c r="L33" s="10">
        <f>(I33*H33)/1000</f>
        <v>0.28650333333333333</v>
      </c>
    </row>
    <row r="34" spans="1:12">
      <c r="A34" s="1" t="s">
        <v>5</v>
      </c>
      <c r="B34" s="1">
        <v>1</v>
      </c>
      <c r="C34" s="1">
        <v>60</v>
      </c>
      <c r="D34" s="1">
        <v>121</v>
      </c>
      <c r="E34" s="1">
        <v>8</v>
      </c>
      <c r="F34" s="1">
        <v>1.22</v>
      </c>
      <c r="G34" s="1">
        <v>7.73</v>
      </c>
      <c r="H34" s="1">
        <v>142.5</v>
      </c>
      <c r="I34" s="8">
        <f t="shared" si="3"/>
        <v>4.0333333333333332</v>
      </c>
      <c r="J34" s="8">
        <f t="shared" ref="J34:J36" si="19">I34*F34</f>
        <v>4.9206666666666665</v>
      </c>
      <c r="K34" s="8">
        <f t="shared" ref="K34:K36" si="20">I34*G33</f>
        <v>179.322</v>
      </c>
      <c r="L34" s="10">
        <f t="shared" ref="L34:L36" si="21">(I34*H34)/1000</f>
        <v>0.57474999999999998</v>
      </c>
    </row>
    <row r="35" spans="1:12">
      <c r="A35" s="1" t="s">
        <v>5</v>
      </c>
      <c r="B35" s="1">
        <v>1</v>
      </c>
      <c r="C35" s="1">
        <v>90</v>
      </c>
      <c r="D35" s="1">
        <v>198</v>
      </c>
      <c r="E35" s="1">
        <v>8</v>
      </c>
      <c r="F35" s="1">
        <v>0.61</v>
      </c>
      <c r="G35" s="1">
        <v>5.0599999999999996</v>
      </c>
      <c r="H35" s="1">
        <v>69.5</v>
      </c>
      <c r="I35" s="8">
        <f t="shared" si="3"/>
        <v>6.6</v>
      </c>
      <c r="J35" s="8">
        <f t="shared" si="19"/>
        <v>4.0259999999999998</v>
      </c>
      <c r="K35" s="8">
        <f t="shared" si="20"/>
        <v>51.018000000000001</v>
      </c>
      <c r="L35" s="10">
        <f t="shared" si="21"/>
        <v>0.4587</v>
      </c>
    </row>
    <row r="36" spans="1:12">
      <c r="A36" s="1" t="s">
        <v>5</v>
      </c>
      <c r="B36" s="1">
        <v>1</v>
      </c>
      <c r="C36" s="1">
        <v>120</v>
      </c>
      <c r="D36" s="1">
        <v>69</v>
      </c>
      <c r="E36" s="1">
        <v>7</v>
      </c>
      <c r="F36" s="1">
        <v>1.83</v>
      </c>
      <c r="G36" s="1">
        <v>11.64</v>
      </c>
      <c r="H36" s="1">
        <v>243</v>
      </c>
      <c r="I36" s="8">
        <f t="shared" si="3"/>
        <v>2.2999999999999998</v>
      </c>
      <c r="J36" s="8">
        <f t="shared" si="19"/>
        <v>4.2089999999999996</v>
      </c>
      <c r="K36" s="8">
        <f t="shared" si="20"/>
        <v>11.637999999999998</v>
      </c>
      <c r="L36" s="10">
        <f t="shared" si="21"/>
        <v>0.55889999999999995</v>
      </c>
    </row>
    <row r="37" spans="1:12">
      <c r="A37" s="1" t="s">
        <v>5</v>
      </c>
      <c r="B37" s="1">
        <v>2</v>
      </c>
      <c r="C37" s="1">
        <v>0</v>
      </c>
      <c r="D37" s="1">
        <v>142.5</v>
      </c>
      <c r="E37" s="1">
        <v>7</v>
      </c>
      <c r="F37" s="1">
        <v>18.86</v>
      </c>
      <c r="G37" s="1">
        <v>73.599999999999994</v>
      </c>
      <c r="H37" s="1">
        <v>887.5</v>
      </c>
      <c r="I37" s="7">
        <f t="shared" si="3"/>
        <v>4.75</v>
      </c>
      <c r="J37" s="7"/>
      <c r="K37" s="7"/>
      <c r="L37" s="7"/>
    </row>
    <row r="38" spans="1:12">
      <c r="A38" s="1" t="s">
        <v>5</v>
      </c>
      <c r="B38" s="1">
        <v>2</v>
      </c>
      <c r="C38" s="1">
        <v>30</v>
      </c>
      <c r="D38" s="1">
        <v>24</v>
      </c>
      <c r="E38" s="1">
        <v>7</v>
      </c>
      <c r="F38" s="1">
        <v>12.81</v>
      </c>
      <c r="G38" s="1">
        <v>101.87</v>
      </c>
      <c r="H38" s="1">
        <v>935.5</v>
      </c>
      <c r="I38" s="8">
        <f t="shared" si="3"/>
        <v>0.8</v>
      </c>
      <c r="J38" s="8">
        <f>I38*F38</f>
        <v>10.248000000000001</v>
      </c>
      <c r="K38" s="8">
        <f>I38*G37</f>
        <v>58.879999999999995</v>
      </c>
      <c r="L38" s="10">
        <f>(I38*H38)/1000</f>
        <v>0.74840000000000007</v>
      </c>
    </row>
    <row r="39" spans="1:12">
      <c r="A39" s="1" t="s">
        <v>5</v>
      </c>
      <c r="B39" s="1">
        <v>2</v>
      </c>
      <c r="C39" s="1">
        <v>60</v>
      </c>
      <c r="D39" s="1">
        <v>92</v>
      </c>
      <c r="E39" s="1">
        <v>7</v>
      </c>
      <c r="F39" s="1">
        <v>3.66</v>
      </c>
      <c r="G39" s="1">
        <v>26.45</v>
      </c>
      <c r="H39" s="1">
        <v>272.5</v>
      </c>
      <c r="I39" s="8">
        <f t="shared" si="3"/>
        <v>3.0666666666666669</v>
      </c>
      <c r="J39" s="8">
        <f t="shared" ref="J39:J41" si="22">I39*F39</f>
        <v>11.224000000000002</v>
      </c>
      <c r="K39" s="8">
        <f t="shared" ref="K39:K41" si="23">I39*G38</f>
        <v>312.40133333333335</v>
      </c>
      <c r="L39" s="10">
        <f t="shared" ref="L39:L41" si="24">(I39*H39)/1000</f>
        <v>0.83566666666666678</v>
      </c>
    </row>
    <row r="40" spans="1:12">
      <c r="A40" s="1" t="s">
        <v>5</v>
      </c>
      <c r="B40" s="1">
        <v>2</v>
      </c>
      <c r="C40" s="1">
        <v>90</v>
      </c>
      <c r="D40" s="1">
        <v>168</v>
      </c>
      <c r="E40" s="1">
        <v>7</v>
      </c>
      <c r="F40" s="1">
        <v>2.14</v>
      </c>
      <c r="G40" s="1">
        <v>19.399999999999999</v>
      </c>
      <c r="H40" s="1">
        <v>140</v>
      </c>
      <c r="I40" s="8">
        <f t="shared" si="3"/>
        <v>5.6</v>
      </c>
      <c r="J40" s="8">
        <f t="shared" si="22"/>
        <v>11.984</v>
      </c>
      <c r="K40" s="8">
        <f t="shared" si="23"/>
        <v>148.11999999999998</v>
      </c>
      <c r="L40" s="10">
        <f t="shared" si="24"/>
        <v>0.78400000000000003</v>
      </c>
    </row>
    <row r="41" spans="1:12">
      <c r="A41" s="1" t="s">
        <v>5</v>
      </c>
      <c r="B41" s="1">
        <v>2</v>
      </c>
      <c r="C41" s="1">
        <v>120</v>
      </c>
      <c r="D41" s="1">
        <v>90</v>
      </c>
      <c r="E41" s="1">
        <v>7</v>
      </c>
      <c r="F41" s="1">
        <v>3.36</v>
      </c>
      <c r="G41" s="1">
        <v>27.9</v>
      </c>
      <c r="H41" s="1">
        <v>274.5</v>
      </c>
      <c r="I41" s="8">
        <f t="shared" si="3"/>
        <v>3</v>
      </c>
      <c r="J41" s="8">
        <f t="shared" si="22"/>
        <v>10.08</v>
      </c>
      <c r="K41" s="8">
        <f t="shared" si="23"/>
        <v>58.199999999999996</v>
      </c>
      <c r="L41" s="10">
        <f t="shared" si="24"/>
        <v>0.82350000000000001</v>
      </c>
    </row>
    <row r="42" spans="1:12">
      <c r="A42" s="1" t="s">
        <v>5</v>
      </c>
      <c r="B42" s="1">
        <v>3</v>
      </c>
      <c r="C42" s="1">
        <v>0</v>
      </c>
      <c r="D42" s="1">
        <v>122</v>
      </c>
      <c r="E42" s="1">
        <v>5.5</v>
      </c>
      <c r="F42" s="1">
        <v>5.49</v>
      </c>
      <c r="G42" s="1">
        <v>15.9</v>
      </c>
      <c r="H42" s="1">
        <v>475</v>
      </c>
      <c r="I42" s="7">
        <f t="shared" si="3"/>
        <v>4.0666666666666664</v>
      </c>
      <c r="J42" s="7"/>
      <c r="K42" s="7"/>
      <c r="L42" s="7"/>
    </row>
    <row r="43" spans="1:12">
      <c r="A43" s="1" t="s">
        <v>5</v>
      </c>
      <c r="B43" s="1">
        <v>3</v>
      </c>
      <c r="C43" s="1">
        <v>30</v>
      </c>
      <c r="D43" s="1">
        <v>44</v>
      </c>
      <c r="E43" s="1">
        <v>5.5</v>
      </c>
      <c r="F43" s="1">
        <v>10.68</v>
      </c>
      <c r="G43" s="1">
        <v>38.4</v>
      </c>
      <c r="H43" s="1">
        <v>924.5</v>
      </c>
      <c r="I43" s="8">
        <f t="shared" si="3"/>
        <v>1.4666666666666666</v>
      </c>
      <c r="J43" s="8">
        <f>I43*F43</f>
        <v>15.663999999999998</v>
      </c>
      <c r="K43" s="8">
        <f>I43*G42</f>
        <v>23.32</v>
      </c>
      <c r="L43" s="10">
        <f>(I43*H43)/1000</f>
        <v>1.3559333333333332</v>
      </c>
    </row>
    <row r="44" spans="1:12">
      <c r="A44" s="1" t="s">
        <v>5</v>
      </c>
      <c r="B44" s="1">
        <v>3</v>
      </c>
      <c r="C44" s="1">
        <v>60</v>
      </c>
      <c r="D44" s="1">
        <v>94</v>
      </c>
      <c r="E44" s="1">
        <v>6</v>
      </c>
      <c r="F44" s="1">
        <v>3.36</v>
      </c>
      <c r="G44" s="1">
        <v>22.4</v>
      </c>
      <c r="H44" s="1">
        <v>327.5</v>
      </c>
      <c r="I44" s="8">
        <f t="shared" si="3"/>
        <v>3.1333333333333333</v>
      </c>
      <c r="J44" s="8">
        <f t="shared" ref="J44:J46" si="25">I44*F44</f>
        <v>10.527999999999999</v>
      </c>
      <c r="K44" s="8">
        <f t="shared" ref="K44:K46" si="26">I44*G43</f>
        <v>120.32</v>
      </c>
      <c r="L44" s="10">
        <f t="shared" ref="L44:L46" si="27">(I44*H44)/1000</f>
        <v>1.0261666666666667</v>
      </c>
    </row>
    <row r="45" spans="1:12">
      <c r="A45" s="1" t="s">
        <v>5</v>
      </c>
      <c r="B45" s="1">
        <v>3</v>
      </c>
      <c r="C45" s="1">
        <v>90</v>
      </c>
      <c r="D45" s="1">
        <v>300</v>
      </c>
      <c r="E45" s="1">
        <v>6</v>
      </c>
      <c r="F45" s="1">
        <v>1.22</v>
      </c>
      <c r="G45" s="1">
        <v>8.76</v>
      </c>
      <c r="H45" s="1">
        <v>101</v>
      </c>
      <c r="I45" s="8">
        <f t="shared" si="3"/>
        <v>10</v>
      </c>
      <c r="J45" s="8">
        <f t="shared" si="25"/>
        <v>12.2</v>
      </c>
      <c r="K45" s="8">
        <f t="shared" si="26"/>
        <v>224</v>
      </c>
      <c r="L45" s="10">
        <f t="shared" si="27"/>
        <v>1.01</v>
      </c>
    </row>
    <row r="46" spans="1:12">
      <c r="A46" s="1" t="s">
        <v>5</v>
      </c>
      <c r="B46" s="1">
        <v>3</v>
      </c>
      <c r="C46" s="1">
        <v>120</v>
      </c>
      <c r="D46" s="1">
        <v>100</v>
      </c>
      <c r="E46" s="1">
        <v>6</v>
      </c>
      <c r="F46" s="1">
        <v>3.66</v>
      </c>
      <c r="G46" s="1">
        <v>10</v>
      </c>
      <c r="H46" s="1">
        <v>257</v>
      </c>
      <c r="I46" s="8">
        <f t="shared" si="3"/>
        <v>3.3333333333333335</v>
      </c>
      <c r="J46" s="8">
        <f t="shared" si="25"/>
        <v>12.200000000000001</v>
      </c>
      <c r="K46" s="8">
        <f t="shared" si="26"/>
        <v>29.2</v>
      </c>
      <c r="L46" s="10">
        <f t="shared" si="27"/>
        <v>0.85666666666666669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U9"/>
  <sheetViews>
    <sheetView topLeftCell="J1" workbookViewId="0">
      <selection activeCell="R5" sqref="R5"/>
    </sheetView>
  </sheetViews>
  <sheetFormatPr defaultRowHeight="15"/>
  <cols>
    <col min="1" max="1" width="12.7109375" customWidth="1"/>
    <col min="2" max="2" width="13.28515625" customWidth="1"/>
    <col min="3" max="3" width="12.7109375" customWidth="1"/>
    <col min="4" max="4" width="12" customWidth="1"/>
    <col min="5" max="5" width="17.28515625" customWidth="1"/>
    <col min="7" max="7" width="11.85546875" customWidth="1"/>
    <col min="8" max="8" width="12.5703125" customWidth="1"/>
    <col min="9" max="9" width="13" customWidth="1"/>
    <col min="12" max="12" width="16.140625" customWidth="1"/>
    <col min="13" max="13" width="13.85546875" customWidth="1"/>
    <col min="14" max="14" width="13.42578125" customWidth="1"/>
    <col min="15" max="15" width="13.140625" customWidth="1"/>
  </cols>
  <sheetData>
    <row r="1" spans="1:21" ht="16.5">
      <c r="C1" s="11" t="s">
        <v>22</v>
      </c>
      <c r="D1" s="11"/>
      <c r="E1" s="11"/>
      <c r="F1" s="11"/>
      <c r="G1" s="11"/>
      <c r="H1" s="11"/>
      <c r="I1" s="11"/>
      <c r="J1" s="11"/>
      <c r="K1" s="11"/>
      <c r="L1" s="12" t="s">
        <v>23</v>
      </c>
      <c r="M1" s="12"/>
      <c r="N1" s="12"/>
      <c r="O1" s="12"/>
      <c r="P1" s="12"/>
      <c r="Q1" s="12"/>
      <c r="R1" s="12"/>
      <c r="S1" s="12"/>
      <c r="T1" s="4"/>
      <c r="U1" s="3"/>
    </row>
    <row r="2" spans="1:21" ht="16.5">
      <c r="A2" t="s">
        <v>1</v>
      </c>
      <c r="B2" t="s">
        <v>2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/>
      <c r="L2" s="4" t="s">
        <v>24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25</v>
      </c>
      <c r="S2" s="4"/>
      <c r="T2" s="4"/>
      <c r="U2" s="3"/>
    </row>
    <row r="3" spans="1:21">
      <c r="A3" t="s">
        <v>3</v>
      </c>
      <c r="B3">
        <v>1</v>
      </c>
      <c r="C3" t="s">
        <v>31</v>
      </c>
      <c r="D3">
        <v>6.5</v>
      </c>
      <c r="E3" t="s">
        <v>19</v>
      </c>
      <c r="F3" t="s">
        <v>31</v>
      </c>
      <c r="G3" t="s">
        <v>31</v>
      </c>
      <c r="H3">
        <v>0.2</v>
      </c>
      <c r="I3" t="s">
        <v>35</v>
      </c>
      <c r="J3" t="s">
        <v>31</v>
      </c>
      <c r="L3" t="s">
        <v>31</v>
      </c>
      <c r="M3" t="s">
        <v>31</v>
      </c>
      <c r="N3" t="s">
        <v>33</v>
      </c>
      <c r="O3" t="s">
        <v>31</v>
      </c>
      <c r="P3" t="s">
        <v>31</v>
      </c>
      <c r="Q3" t="s">
        <v>31</v>
      </c>
    </row>
    <row r="4" spans="1:21">
      <c r="A4" t="s">
        <v>3</v>
      </c>
      <c r="B4">
        <v>2</v>
      </c>
      <c r="C4" t="s">
        <v>31</v>
      </c>
      <c r="D4">
        <v>7.5</v>
      </c>
      <c r="E4" t="s">
        <v>19</v>
      </c>
      <c r="F4" t="s">
        <v>31</v>
      </c>
      <c r="G4" t="s">
        <v>31</v>
      </c>
      <c r="H4">
        <v>0.2</v>
      </c>
      <c r="I4" t="s">
        <v>31</v>
      </c>
      <c r="J4" t="s">
        <v>31</v>
      </c>
      <c r="L4" t="s">
        <v>31</v>
      </c>
      <c r="M4" t="s">
        <v>31</v>
      </c>
      <c r="N4" t="s">
        <v>33</v>
      </c>
      <c r="O4" t="s">
        <v>31</v>
      </c>
      <c r="P4" t="s">
        <v>31</v>
      </c>
      <c r="Q4" t="s">
        <v>38</v>
      </c>
      <c r="R4" t="s">
        <v>39</v>
      </c>
    </row>
    <row r="5" spans="1:21">
      <c r="A5" t="s">
        <v>3</v>
      </c>
      <c r="B5">
        <v>3</v>
      </c>
      <c r="C5" t="s">
        <v>31</v>
      </c>
      <c r="D5">
        <v>6.5</v>
      </c>
      <c r="E5" t="s">
        <v>19</v>
      </c>
      <c r="F5" t="s">
        <v>31</v>
      </c>
      <c r="G5" t="s">
        <v>31</v>
      </c>
      <c r="H5">
        <v>0.2</v>
      </c>
      <c r="I5" t="s">
        <v>31</v>
      </c>
      <c r="J5" t="s">
        <v>31</v>
      </c>
      <c r="L5" t="s">
        <v>31</v>
      </c>
      <c r="M5" t="s">
        <v>31</v>
      </c>
      <c r="N5" t="s">
        <v>33</v>
      </c>
      <c r="O5" t="s">
        <v>31</v>
      </c>
      <c r="P5" t="s">
        <v>31</v>
      </c>
      <c r="Q5" t="s">
        <v>33</v>
      </c>
    </row>
    <row r="6" spans="1:21">
      <c r="A6" t="s">
        <v>4</v>
      </c>
      <c r="B6">
        <v>1</v>
      </c>
      <c r="C6" t="s">
        <v>31</v>
      </c>
      <c r="D6">
        <v>7.5</v>
      </c>
      <c r="E6" t="s">
        <v>31</v>
      </c>
      <c r="F6" t="s">
        <v>31</v>
      </c>
      <c r="G6" t="s">
        <v>31</v>
      </c>
      <c r="H6" t="s">
        <v>31</v>
      </c>
      <c r="I6" t="s">
        <v>31</v>
      </c>
      <c r="J6" t="s">
        <v>19</v>
      </c>
      <c r="L6" t="s">
        <v>31</v>
      </c>
      <c r="M6" t="s">
        <v>32</v>
      </c>
      <c r="N6" t="s">
        <v>33</v>
      </c>
      <c r="O6" t="s">
        <v>31</v>
      </c>
      <c r="P6" t="s">
        <v>31</v>
      </c>
      <c r="Q6" t="s">
        <v>31</v>
      </c>
    </row>
    <row r="7" spans="1:21">
      <c r="A7" t="s">
        <v>4</v>
      </c>
      <c r="B7">
        <v>2</v>
      </c>
      <c r="C7" t="s">
        <v>31</v>
      </c>
      <c r="D7">
        <v>6</v>
      </c>
      <c r="E7" t="s">
        <v>19</v>
      </c>
      <c r="F7" t="s">
        <v>31</v>
      </c>
      <c r="G7" t="s">
        <v>31</v>
      </c>
      <c r="H7">
        <v>0.2</v>
      </c>
      <c r="I7" t="s">
        <v>31</v>
      </c>
      <c r="J7" t="s">
        <v>19</v>
      </c>
      <c r="L7" t="s">
        <v>31</v>
      </c>
      <c r="M7" t="s">
        <v>31</v>
      </c>
      <c r="N7" t="s">
        <v>33</v>
      </c>
      <c r="O7" t="s">
        <v>31</v>
      </c>
      <c r="P7" t="s">
        <v>31</v>
      </c>
      <c r="Q7" t="s">
        <v>31</v>
      </c>
    </row>
    <row r="8" spans="1:21">
      <c r="A8" t="s">
        <v>18</v>
      </c>
      <c r="B8">
        <v>1</v>
      </c>
      <c r="C8" t="s">
        <v>31</v>
      </c>
      <c r="D8">
        <v>7</v>
      </c>
      <c r="E8" t="s">
        <v>19</v>
      </c>
      <c r="F8" t="s">
        <v>31</v>
      </c>
      <c r="G8" t="s">
        <v>31</v>
      </c>
      <c r="H8">
        <v>0.02</v>
      </c>
      <c r="I8" t="s">
        <v>20</v>
      </c>
      <c r="J8" t="s">
        <v>19</v>
      </c>
      <c r="L8" t="s">
        <v>31</v>
      </c>
      <c r="M8" t="s">
        <v>31</v>
      </c>
      <c r="N8" t="s">
        <v>33</v>
      </c>
      <c r="O8" t="s">
        <v>31</v>
      </c>
      <c r="P8" t="s">
        <v>31</v>
      </c>
      <c r="Q8" t="s">
        <v>31</v>
      </c>
    </row>
    <row r="9" spans="1:21">
      <c r="A9" t="s">
        <v>18</v>
      </c>
      <c r="B9">
        <v>2</v>
      </c>
      <c r="C9" t="s">
        <v>31</v>
      </c>
      <c r="D9">
        <v>5.5</v>
      </c>
      <c r="E9" t="s">
        <v>19</v>
      </c>
      <c r="F9" t="s">
        <v>31</v>
      </c>
      <c r="G9" t="s">
        <v>31</v>
      </c>
      <c r="H9">
        <v>0.2</v>
      </c>
      <c r="I9" t="s">
        <v>31</v>
      </c>
      <c r="J9" t="s">
        <v>31</v>
      </c>
      <c r="L9" t="s">
        <v>31</v>
      </c>
      <c r="M9" t="s">
        <v>31</v>
      </c>
      <c r="N9" t="s">
        <v>33</v>
      </c>
      <c r="O9" t="s">
        <v>31</v>
      </c>
      <c r="P9" t="s">
        <v>31</v>
      </c>
      <c r="Q9" t="s">
        <v>31</v>
      </c>
    </row>
  </sheetData>
  <mergeCells count="2">
    <mergeCell ref="C1:K1"/>
    <mergeCell ref="L1:S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OneTimeTest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Melody</cp:lastModifiedBy>
  <dcterms:created xsi:type="dcterms:W3CDTF">2011-11-28T13:31:48Z</dcterms:created>
  <dcterms:modified xsi:type="dcterms:W3CDTF">2011-12-03T14:46:52Z</dcterms:modified>
</cp:coreProperties>
</file>